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9495" windowHeight="4965"/>
  </bookViews>
  <sheets>
    <sheet name="繳費" sheetId="4" r:id="rId1"/>
  </sheets>
  <definedNames>
    <definedName name="紅利對照表">#REF!</definedName>
  </definedNames>
  <calcPr calcId="144525"/>
</workbook>
</file>

<file path=xl/calcChain.xml><?xml version="1.0" encoding="utf-8"?>
<calcChain xmlns="http://schemas.openxmlformats.org/spreadsheetml/2006/main">
  <c r="G3" i="4" l="1"/>
  <c r="G4" i="4"/>
  <c r="G5" i="4"/>
  <c r="G6" i="4"/>
  <c r="G11" i="4"/>
  <c r="G10" i="4"/>
  <c r="G8" i="4"/>
  <c r="G2" i="4"/>
  <c r="F9" i="4"/>
  <c r="G9" i="4" s="1"/>
  <c r="F7" i="4"/>
  <c r="G7" i="4" s="1"/>
  <c r="H4" i="4"/>
  <c r="H5" i="4"/>
  <c r="H6" i="4"/>
  <c r="H7" i="4"/>
  <c r="H8" i="4"/>
  <c r="H9" i="4"/>
  <c r="H10" i="4"/>
  <c r="H11" i="4"/>
  <c r="H3" i="4"/>
  <c r="H2" i="4"/>
  <c r="I11" i="4"/>
  <c r="I10" i="4"/>
  <c r="I9" i="4"/>
  <c r="I8" i="4"/>
  <c r="I7" i="4"/>
  <c r="I6" i="4"/>
  <c r="I5" i="4"/>
  <c r="I4" i="4"/>
  <c r="I3" i="4"/>
  <c r="I2" i="4"/>
</calcChain>
</file>

<file path=xl/sharedStrings.xml><?xml version="1.0" encoding="utf-8"?>
<sst xmlns="http://schemas.openxmlformats.org/spreadsheetml/2006/main" count="46" uniqueCount="39">
  <si>
    <t>編號</t>
  </si>
  <si>
    <t>姓名</t>
  </si>
  <si>
    <t>保費</t>
    <phoneticPr fontId="3" type="noConversion"/>
  </si>
  <si>
    <t>繳費月份</t>
    <phoneticPr fontId="3" type="noConversion"/>
  </si>
  <si>
    <t>繳費日期</t>
  </si>
  <si>
    <t>計息日</t>
    <phoneticPr fontId="3" type="noConversion"/>
  </si>
  <si>
    <t>利息</t>
    <phoneticPr fontId="3" type="noConversion"/>
  </si>
  <si>
    <t>紅利</t>
    <phoneticPr fontId="3" type="noConversion"/>
  </si>
  <si>
    <t>點數</t>
    <phoneticPr fontId="3" type="noConversion"/>
  </si>
  <si>
    <t>001</t>
    <phoneticPr fontId="3" type="noConversion"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</si>
  <si>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</si>
  <si>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</si>
  <si>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</si>
  <si>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</si>
  <si>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</si>
  <si>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</si>
  <si>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</si>
  <si>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</si>
  <si>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</si>
  <si>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保費</t>
  </si>
  <si>
    <t>比率</t>
  </si>
  <si>
    <r>
      <t>5</t>
    </r>
    <r>
      <rPr>
        <sz val="12"/>
        <rFont val="新細明體"/>
        <family val="1"/>
        <charset val="136"/>
      </rPr>
      <t>萬元以下</t>
    </r>
    <r>
      <rPr>
        <sz val="12"/>
        <rFont val="新細明體"/>
        <family val="1"/>
        <charset val="136"/>
      </rPr>
      <t>(</t>
    </r>
    <r>
      <rPr>
        <sz val="12"/>
        <rFont val="新細明體"/>
        <family val="1"/>
        <charset val="136"/>
      </rPr>
      <t>不含</t>
    </r>
    <r>
      <rPr>
        <sz val="12"/>
        <rFont val="新細明體"/>
        <family val="1"/>
        <charset val="136"/>
      </rPr>
      <t>)</t>
    </r>
  </si>
  <si>
    <r>
      <t>~10000(</t>
    </r>
    <r>
      <rPr>
        <sz val="12"/>
        <rFont val="新細明體"/>
        <family val="1"/>
        <charset val="136"/>
      </rPr>
      <t>不含</t>
    </r>
    <r>
      <rPr>
        <sz val="12"/>
        <rFont val="新細明體"/>
        <family val="1"/>
        <charset val="136"/>
      </rPr>
      <t>)</t>
    </r>
    <phoneticPr fontId="3" type="noConversion"/>
  </si>
  <si>
    <r>
      <t>~500000(</t>
    </r>
    <r>
      <rPr>
        <sz val="12"/>
        <rFont val="新細明體"/>
        <family val="1"/>
        <charset val="136"/>
      </rPr>
      <t>不含</t>
    </r>
    <r>
      <rPr>
        <sz val="12"/>
        <rFont val="新細明體"/>
        <family val="1"/>
        <charset val="136"/>
      </rPr>
      <t>)</t>
    </r>
    <phoneticPr fontId="3" type="noConversion"/>
  </si>
  <si>
    <r>
      <t>~1000000(</t>
    </r>
    <r>
      <rPr>
        <sz val="12"/>
        <rFont val="新細明體"/>
        <family val="1"/>
        <charset val="136"/>
      </rPr>
      <t>不含</t>
    </r>
    <r>
      <rPr>
        <sz val="12"/>
        <rFont val="新細明體"/>
        <family val="1"/>
        <charset val="136"/>
      </rPr>
      <t>)</t>
    </r>
    <phoneticPr fontId="3" type="noConversion"/>
  </si>
  <si>
    <t>以上</t>
    <phoneticPr fontId="3" type="noConversion"/>
  </si>
  <si>
    <t>周裕敏</t>
    <phoneticPr fontId="4" type="noConversion"/>
  </si>
  <si>
    <t>江豫源</t>
  </si>
  <si>
    <t>李哖嫦</t>
  </si>
  <si>
    <t>羅裕威</t>
  </si>
  <si>
    <t>陳詩凱</t>
  </si>
  <si>
    <t>唐志偉</t>
  </si>
  <si>
    <t>黃少佐</t>
  </si>
  <si>
    <t>鄭永泰</t>
  </si>
  <si>
    <t>邱春榮</t>
    <phoneticPr fontId="4" type="noConversion"/>
  </si>
  <si>
    <t>李志恆</t>
  </si>
  <si>
    <t>逾期</t>
  </si>
  <si>
    <t>逾期</t>
    <phoneticPr fontId="3" type="noConversion"/>
  </si>
  <si>
    <t>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</si>
</sst>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_(* #,##0&quot;元&quot;_);_(* \(#,##0\)&quot;元&quot;;_(* &quot;-&quot;_);_(@_)"/>
    <numFmt numFmtId="177" formatCode="[$-404]e/mm"/>
    <numFmt numFmtId="178" formatCode="_(* #,##0&quot;元&quot;_);_(* \(#,##0\)&quot;元&quot;;"/>
    <numFmt numFmtId="179" formatCode="0\ &quot;點&quot;"/>
    <numFmt numFmtId="180" formatCode="_(* #,##0&quot;元&quot;_);_(* \(#,##0\)&quot;元&quot;;0"/>
  </numFmts>
  <fonts count="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細明體"/>
      <family val="3"/>
      <charset val="136"/>
    </font>
    <font>
      <sz val="9"/>
      <name val="新細明體"/>
      <family val="1"/>
      <charset val="136"/>
    </font>
    <font>
      <sz val="14"/>
      <name val="Arial"/>
      <family val="2"/>
    </font>
    <font>
      <sz val="12"/>
      <name val="全真楷書"/>
      <family val="3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49" fontId="0" fillId="0" borderId="0" xfId="0" applyNumberFormat="1" applyAlignment="1">
      <alignment horizontal="center"/>
    </xf>
    <xf numFmtId="176" fontId="2" fillId="0" borderId="0" xfId="1" applyNumberFormat="1" applyFont="1"/>
    <xf numFmtId="177" fontId="2" fillId="0" borderId="0" xfId="0" applyNumberFormat="1" applyFont="1"/>
    <xf numFmtId="58" fontId="2" fillId="0" borderId="0" xfId="0" applyNumberFormat="1" applyFont="1"/>
    <xf numFmtId="58" fontId="0" fillId="0" borderId="0" xfId="0" applyNumberFormat="1"/>
    <xf numFmtId="178" fontId="2" fillId="0" borderId="0" xfId="1" applyNumberFormat="1" applyFont="1"/>
    <xf numFmtId="179" fontId="0" fillId="0" borderId="0" xfId="0" applyNumberFormat="1"/>
    <xf numFmtId="9" fontId="0" fillId="0" borderId="0" xfId="0" applyNumberFormat="1"/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NumberFormat="1"/>
    <xf numFmtId="180" fontId="2" fillId="0" borderId="0" xfId="1" applyNumberFormat="1" applyFont="1"/>
    <xf numFmtId="0" fontId="1" fillId="0" borderId="0" xfId="0" applyFont="1" applyAlignment="1">
      <alignment horizontal="center"/>
    </xf>
  </cellXfs>
  <cellStyles count="2">
    <cellStyle name="一般" xfId="0" builtinId="0"/>
    <cellStyle name="千分位[0]" xfId="1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B1" workbookViewId="0">
      <selection activeCell="F11" sqref="F11"/>
    </sheetView>
  </sheetViews>
  <sheetFormatPr defaultRowHeight="16.5"/>
  <cols>
    <col min="1" max="1" width="5.5" bestFit="1" customWidth="1"/>
    <col min="2" max="2" width="7.5" bestFit="1" customWidth="1"/>
    <col min="3" max="3" width="15" bestFit="1" customWidth="1"/>
    <col min="4" max="4" width="9.5" bestFit="1" customWidth="1"/>
    <col min="5" max="5" width="12.75" bestFit="1" customWidth="1"/>
    <col min="6" max="7" width="11.625" bestFit="1" customWidth="1"/>
    <col min="8" max="8" width="12.75" bestFit="1" customWidth="1"/>
    <col min="9" max="9" width="7" bestFit="1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3" t="s">
        <v>9</v>
      </c>
      <c r="B2" s="11" t="s">
        <v>26</v>
      </c>
      <c r="C2" s="4">
        <v>32000</v>
      </c>
      <c r="D2" s="5">
        <v>40544</v>
      </c>
      <c r="E2" s="6">
        <v>40584</v>
      </c>
      <c r="F2" s="14" t="s">
        <v>38</v>
      </c>
      <c r="G2" s="15">
        <f t="shared" ref="G2:G11" ca="1" si="0">ROUND(IF(E2="逾期",C2*0.00025*(TODAY()-F2),0),0)</f>
        <v>0</v>
      </c>
      <c r="H2" s="4">
        <f>C2*VLOOKUP(C2,$E$15:$G$19,3,TRUE)</f>
        <v>960</v>
      </c>
      <c r="I2" s="9">
        <f>INT(C2/5000)</f>
        <v>6</v>
      </c>
    </row>
    <row r="3" spans="1:9">
      <c r="A3" s="3" t="s">
        <v>10</v>
      </c>
      <c r="B3" s="12" t="s">
        <v>27</v>
      </c>
      <c r="C3" s="4">
        <v>150000</v>
      </c>
      <c r="D3" s="5">
        <v>40575</v>
      </c>
      <c r="E3" s="6">
        <v>40617</v>
      </c>
      <c r="F3" s="14" t="s">
        <v>38</v>
      </c>
      <c r="G3" s="15">
        <f t="shared" ca="1" si="0"/>
        <v>0</v>
      </c>
      <c r="H3" s="4">
        <f>C3*VLOOKUP(C3,$E$15:$G$19,3,TRUE)</f>
        <v>22500</v>
      </c>
      <c r="I3" s="9">
        <f t="shared" ref="I3:I11" si="1">INT(C3/5000)</f>
        <v>30</v>
      </c>
    </row>
    <row r="4" spans="1:9">
      <c r="A4" s="3" t="s">
        <v>11</v>
      </c>
      <c r="B4" s="12" t="s">
        <v>28</v>
      </c>
      <c r="C4" s="4">
        <v>290000</v>
      </c>
      <c r="D4" s="5">
        <v>40544</v>
      </c>
      <c r="E4" s="6">
        <v>40586</v>
      </c>
      <c r="F4" s="14" t="s">
        <v>38</v>
      </c>
      <c r="G4" s="15">
        <f t="shared" ca="1" si="0"/>
        <v>0</v>
      </c>
      <c r="H4" s="4">
        <f t="shared" ref="H4:H11" si="2">C4*VLOOKUP(C4,$E$15:$G$19,3,TRUE)</f>
        <v>43500</v>
      </c>
      <c r="I4" s="9">
        <f t="shared" si="1"/>
        <v>58</v>
      </c>
    </row>
    <row r="5" spans="1:9">
      <c r="A5" s="3" t="s">
        <v>12</v>
      </c>
      <c r="B5" s="13" t="s">
        <v>29</v>
      </c>
      <c r="C5" s="4">
        <v>520000</v>
      </c>
      <c r="D5" s="5">
        <v>40544</v>
      </c>
      <c r="E5" s="6">
        <v>40602</v>
      </c>
      <c r="F5" s="14" t="s">
        <v>38</v>
      </c>
      <c r="G5" s="15">
        <f t="shared" ca="1" si="0"/>
        <v>0</v>
      </c>
      <c r="H5" s="4">
        <f t="shared" si="2"/>
        <v>119600</v>
      </c>
      <c r="I5" s="9">
        <f t="shared" si="1"/>
        <v>104</v>
      </c>
    </row>
    <row r="6" spans="1:9">
      <c r="A6" s="3" t="s">
        <v>13</v>
      </c>
      <c r="B6" s="12" t="s">
        <v>30</v>
      </c>
      <c r="C6" s="4">
        <v>64000</v>
      </c>
      <c r="D6" s="5">
        <v>40603</v>
      </c>
      <c r="E6" s="6">
        <v>40648</v>
      </c>
      <c r="F6" s="14" t="s">
        <v>38</v>
      </c>
      <c r="G6" s="15">
        <f t="shared" ca="1" si="0"/>
        <v>0</v>
      </c>
      <c r="H6" s="4">
        <f t="shared" si="2"/>
        <v>5120</v>
      </c>
      <c r="I6" s="9">
        <f t="shared" si="1"/>
        <v>12</v>
      </c>
    </row>
    <row r="7" spans="1:9">
      <c r="A7" s="3" t="s">
        <v>14</v>
      </c>
      <c r="B7" s="13" t="s">
        <v>31</v>
      </c>
      <c r="C7" s="4">
        <v>136000</v>
      </c>
      <c r="D7" s="5">
        <v>40575</v>
      </c>
      <c r="E7" s="6" t="s">
        <v>37</v>
      </c>
      <c r="F7" s="7">
        <f>IF(E7="逾期",VALUE(YEAR(D7)&amp;"/"&amp;(MONTH(D7)+1)&amp;"/1"),"")</f>
        <v>40603</v>
      </c>
      <c r="G7" s="8">
        <f t="shared" ca="1" si="0"/>
        <v>2856</v>
      </c>
      <c r="H7" s="4">
        <f t="shared" si="2"/>
        <v>20400</v>
      </c>
      <c r="I7" s="9">
        <f t="shared" si="1"/>
        <v>27</v>
      </c>
    </row>
    <row r="8" spans="1:9">
      <c r="A8" s="3" t="s">
        <v>15</v>
      </c>
      <c r="B8" s="11" t="s">
        <v>32</v>
      </c>
      <c r="C8" s="4">
        <v>50000</v>
      </c>
      <c r="D8" s="5">
        <v>40634</v>
      </c>
      <c r="E8" s="6">
        <v>40680</v>
      </c>
      <c r="F8" s="14" t="s">
        <v>38</v>
      </c>
      <c r="G8" s="15">
        <f t="shared" ca="1" si="0"/>
        <v>0</v>
      </c>
      <c r="H8" s="4">
        <f t="shared" si="2"/>
        <v>4000</v>
      </c>
      <c r="I8" s="9">
        <f t="shared" si="1"/>
        <v>10</v>
      </c>
    </row>
    <row r="9" spans="1:9">
      <c r="A9" s="3" t="s">
        <v>16</v>
      </c>
      <c r="B9" s="13" t="s">
        <v>33</v>
      </c>
      <c r="C9" s="4">
        <v>126000</v>
      </c>
      <c r="D9" s="5">
        <v>40634</v>
      </c>
      <c r="E9" s="6" t="s">
        <v>36</v>
      </c>
      <c r="F9" s="7">
        <f>IF(E7="逾期",VALUE(YEAR(D9)&amp;"/"&amp;(MONTH(D9)+1)&amp;"/1"),"")</f>
        <v>40664</v>
      </c>
      <c r="G9" s="8">
        <f t="shared" ca="1" si="0"/>
        <v>725</v>
      </c>
      <c r="H9" s="4">
        <f t="shared" si="2"/>
        <v>18900</v>
      </c>
      <c r="I9" s="9">
        <f t="shared" si="1"/>
        <v>25</v>
      </c>
    </row>
    <row r="10" spans="1:9">
      <c r="A10" s="3" t="s">
        <v>17</v>
      </c>
      <c r="B10" s="11" t="s">
        <v>34</v>
      </c>
      <c r="C10" s="4">
        <v>1200000</v>
      </c>
      <c r="D10" s="5">
        <v>40634</v>
      </c>
      <c r="E10" s="6">
        <v>40683</v>
      </c>
      <c r="F10" s="14" t="s">
        <v>38</v>
      </c>
      <c r="G10" s="15">
        <f t="shared" ca="1" si="0"/>
        <v>0</v>
      </c>
      <c r="H10" s="4">
        <f t="shared" si="2"/>
        <v>384000</v>
      </c>
      <c r="I10" s="9">
        <f t="shared" si="1"/>
        <v>240</v>
      </c>
    </row>
    <row r="11" spans="1:9">
      <c r="A11" s="3" t="s">
        <v>18</v>
      </c>
      <c r="B11" s="13" t="s">
        <v>35</v>
      </c>
      <c r="C11" s="4">
        <v>500000</v>
      </c>
      <c r="D11" s="5">
        <v>40575</v>
      </c>
      <c r="E11" s="6">
        <v>40633</v>
      </c>
      <c r="F11" s="14" t="s">
        <v>38</v>
      </c>
      <c r="G11" s="15">
        <f t="shared" ca="1" si="0"/>
        <v>0</v>
      </c>
      <c r="H11" s="4">
        <f t="shared" si="2"/>
        <v>115000</v>
      </c>
      <c r="I11" s="9">
        <f t="shared" si="1"/>
        <v>100</v>
      </c>
    </row>
    <row r="14" spans="1:9">
      <c r="B14" s="16"/>
      <c r="C14" s="16"/>
      <c r="D14" s="2"/>
      <c r="E14" s="16" t="s">
        <v>19</v>
      </c>
      <c r="F14" s="16"/>
      <c r="G14" s="2" t="s">
        <v>20</v>
      </c>
    </row>
    <row r="15" spans="1:9">
      <c r="D15" s="10"/>
      <c r="E15">
        <v>0</v>
      </c>
      <c r="F15" t="s">
        <v>21</v>
      </c>
      <c r="G15" s="10">
        <v>0.03</v>
      </c>
    </row>
    <row r="16" spans="1:9">
      <c r="D16" s="10"/>
      <c r="E16">
        <v>50000</v>
      </c>
      <c r="F16" t="s">
        <v>22</v>
      </c>
      <c r="G16" s="10">
        <v>0.08</v>
      </c>
    </row>
    <row r="17" spans="3:7">
      <c r="D17" s="10"/>
      <c r="E17">
        <v>100000</v>
      </c>
      <c r="F17" t="s">
        <v>23</v>
      </c>
      <c r="G17" s="10">
        <v>0.15</v>
      </c>
    </row>
    <row r="18" spans="3:7">
      <c r="D18" s="10"/>
      <c r="E18">
        <v>500000</v>
      </c>
      <c r="F18" t="s">
        <v>24</v>
      </c>
      <c r="G18" s="10">
        <v>0.23</v>
      </c>
    </row>
    <row r="19" spans="3:7">
      <c r="C19" s="2"/>
      <c r="D19" s="10"/>
      <c r="E19">
        <v>1000000</v>
      </c>
      <c r="F19" s="2" t="s">
        <v>25</v>
      </c>
      <c r="G19" s="10">
        <v>0.32</v>
      </c>
    </row>
  </sheetData>
  <mergeCells count="2">
    <mergeCell ref="B14:C14"/>
    <mergeCell ref="E14:F1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繳費</vt:lpstr>
    </vt:vector>
  </TitlesOfParts>
  <Company>Yang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保費通知-套表列印</dc:title>
  <dc:creator>楊明玉</dc:creator>
  <cp:lastModifiedBy>user</cp:lastModifiedBy>
  <dcterms:created xsi:type="dcterms:W3CDTF">1999-11-05T05:03:27Z</dcterms:created>
  <dcterms:modified xsi:type="dcterms:W3CDTF">2011-05-24T09:45:42Z</dcterms:modified>
</cp:coreProperties>
</file>